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3-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<sst xmlns="http://schemas.openxmlformats.org/spreadsheetml/2006/main" count="37" uniqueCount="35">
  <si>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</si>
  <si>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</si>
  <si>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</si>
  <si>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</si>
  <si>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</si>
  <si>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</si>
  <si>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</si>
  <si>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</si>
  <si>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</si>
  <si>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</si>
  <si>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</si>
  <si>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</si>
  <si>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</si>
  <si>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</si>
  <si>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</si>
  <si>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</si>
  <si>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</si>
  <si>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</si>
  <si>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</si>
  <si>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 xml:space="preserve">製表：王淑如        出納：崔倩筠        會計：王淑如       執行秘書：黃靜文        稽核：吳嘉政        校長：賴英杰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</si>
  <si>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</si>
  <si>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</si>
  <si>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</si>
  <si>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</si>
  <si>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</si>
  <si>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</si>
  <si>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</si>
  <si>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</si>
  <si>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</si>
  <si>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</si>
  <si>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</si>
  <si>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</si>
  <si>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</si>
  <si>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09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</si>
  <si>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262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人0元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</si>
</sst>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收支總帳"/>
      <sheetName val=".xls].xls].xls].xls].xls].xls]學年結算"/>
      <sheetName val=".xls].xls].xls].xls].xls].xls]07分類帳"/>
      <sheetName val=".xls].xls].xls].xls].xls].xls]07結算"/>
      <sheetName val=".xls].xls].xls].xls].xls].xls]08分類帳"/>
      <sheetName val=".xls].xls].xls].xls].xls].xls]08結算"/>
      <sheetName val=".xls].xls].xls].xls].xls].xls]09分類帳"/>
      <sheetName val=".xls].xls].xls].xls].xls].xls]09結算"/>
      <sheetName val=".xls].xls].xls].xls].xls].xls]10分類帳"/>
      <sheetName val=".xls].xls].xls].xls].xls].xls]10結算"/>
      <sheetName val=".xls].xls].xls].xls].xls].xls]11分類帳"/>
      <sheetName val=".xls].xls].xls].xls].xls].xls]11結算"/>
      <sheetName val=".xls].xls].xls].xls].xls].xls]12分類帳"/>
      <sheetName val=".xls].xls].xls].xls].xls].xls]12結算"/>
      <sheetName val=".xls].xls].xls].xls].xls].xls]01分類帳"/>
      <sheetName val=".xls].xls].xls].xls].xls].xls]01結算"/>
      <sheetName val=".xls].xls].xls].xls].xls].xls]02分類帳"/>
      <sheetName val=".xls].xls].xls].xls].xls].xls]02結算"/>
      <sheetName val=".xls].xls].xls].xls].xls].xls]03分類帳"/>
      <sheetName val=".xls].xls].xls].xls].xls].xls]03結算"/>
      <sheetName val=".xls].xls].xls].xls].xls].xls]04分類帳"/>
      <sheetName val=".xls].xls].xls].xls].xls].xls]04結算"/>
      <sheetName val=".xls].xls].xls].xls].xls].xls]05分類帳"/>
      <sheetName val=".xls].xls].xls].xls].xls].xls]05結算"/>
      <sheetName val=".xls].xls].xls].xls].xls].xls]06分類帳"/>
      <sheetName val=".xls].xls].xls].xls].xls].xls]06結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I6" sqref="I6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31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137241</v>
      </c>
      <c r="C4" s="14" t="s">
        <v>34</v>
      </c>
      <c r="D4" s="1" t="s">
        <v>20</v>
      </c>
      <c r="E4" s="3">
        <v>8905</v>
      </c>
      <c r="F4" s="4">
        <f>E4/(E12-E8)</f>
        <v>0.06625990550243685</v>
      </c>
      <c r="G4" s="3">
        <v>8905</v>
      </c>
      <c r="H4" s="4">
        <v>0.055816128254619526</v>
      </c>
    </row>
    <row r="5" spans="1:8" ht="34.5" customHeight="1">
      <c r="A5" s="1" t="s">
        <v>10</v>
      </c>
      <c r="B5" s="3">
        <v>676920</v>
      </c>
      <c r="C5" s="15"/>
      <c r="D5" s="1" t="s">
        <v>21</v>
      </c>
      <c r="E5" s="3">
        <v>65041</v>
      </c>
      <c r="F5" s="4">
        <f>E5/(E12-E8)</f>
        <v>0.483954016146434</v>
      </c>
      <c r="G5" s="3">
        <v>65041</v>
      </c>
      <c r="H5" s="4">
        <v>0.7052337631030137</v>
      </c>
    </row>
    <row r="6" spans="1:8" ht="34.5" customHeight="1">
      <c r="A6" s="5" t="s">
        <v>11</v>
      </c>
      <c r="B6" s="3">
        <v>0</v>
      </c>
      <c r="C6" s="15"/>
      <c r="D6" s="1" t="s">
        <v>22</v>
      </c>
      <c r="E6" s="3">
        <v>2300</v>
      </c>
      <c r="F6" s="4">
        <f>E6/(E12-E8)</f>
        <v>0.01711373190966926</v>
      </c>
      <c r="G6" s="3">
        <v>2300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23</v>
      </c>
      <c r="E7" s="3">
        <v>2560</v>
      </c>
      <c r="F7" s="4">
        <f>E7/(E12-E8)</f>
        <v>0.019048327690762305</v>
      </c>
      <c r="G7" s="3">
        <v>2560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24</v>
      </c>
      <c r="E8" s="3">
        <v>65781</v>
      </c>
      <c r="F8" s="4">
        <v>0</v>
      </c>
      <c r="G8" s="3">
        <v>65781</v>
      </c>
      <c r="H8" s="4">
        <v>0</v>
      </c>
    </row>
    <row r="9" spans="1:8" ht="34.5" customHeight="1">
      <c r="A9" s="7" t="s">
        <v>14</v>
      </c>
      <c r="B9" s="3">
        <f>'[1].xls].xls].xls].xls].xls].xls]03分類帳'!J52</f>
        <v>0</v>
      </c>
      <c r="C9" s="15"/>
      <c r="D9" s="1" t="s">
        <v>25</v>
      </c>
      <c r="E9" s="3">
        <v>30836</v>
      </c>
      <c r="F9" s="4">
        <f>E9/(E12-E8)</f>
        <v>0.22944305963763534</v>
      </c>
      <c r="G9" s="3">
        <v>30836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26</v>
      </c>
      <c r="E10" s="3">
        <v>22300</v>
      </c>
      <c r="F10" s="4">
        <f>E10/(E12-E8)</f>
        <v>0.16592879199374977</v>
      </c>
      <c r="G10" s="3">
        <v>22300</v>
      </c>
      <c r="H10" s="4">
        <v>0.02200351732696094</v>
      </c>
    </row>
    <row r="11" spans="1:8" ht="34.5" customHeight="1">
      <c r="A11" s="7"/>
      <c r="B11" s="3">
        <f>'[1].xls].xls].xls].xls].xls].xls]03分類帳'!L52</f>
        <v>0</v>
      </c>
      <c r="C11" s="15"/>
      <c r="D11" s="1" t="s">
        <v>27</v>
      </c>
      <c r="E11" s="3">
        <v>2453</v>
      </c>
      <c r="F11" s="4">
        <f>E11/(E12-E8)</f>
        <v>0.018252167119312473</v>
      </c>
      <c r="G11" s="3">
        <v>2453</v>
      </c>
      <c r="H11" s="4">
        <v>0.05592938165262594</v>
      </c>
    </row>
    <row r="12" spans="1:8" ht="34.5" customHeight="1">
      <c r="A12" s="1"/>
      <c r="B12" s="3">
        <f>'[1].xls].xls].xls].xls].xls].xls]03分類帳'!N52</f>
        <v>0</v>
      </c>
      <c r="C12" s="15"/>
      <c r="D12" s="1" t="s">
        <v>28</v>
      </c>
      <c r="E12" s="3">
        <f>SUM(E4:E11)</f>
        <v>200176</v>
      </c>
      <c r="F12" s="4">
        <f>(E12-E8)/(E12-E8)</f>
        <v>1</v>
      </c>
      <c r="G12" s="3">
        <f>SUM(G4:G11)</f>
        <v>200176</v>
      </c>
      <c r="H12" s="4">
        <v>1</v>
      </c>
    </row>
    <row r="13" spans="1:8" ht="34.5" customHeight="1">
      <c r="A13" s="1" t="s">
        <v>16</v>
      </c>
      <c r="B13" s="3">
        <f>SUM(B5:B12)</f>
        <v>676920</v>
      </c>
      <c r="C13" s="15"/>
      <c r="D13" s="1" t="s">
        <v>29</v>
      </c>
      <c r="E13" s="3">
        <v>613985</v>
      </c>
      <c r="F13" s="4"/>
      <c r="G13" s="3">
        <f>E13</f>
        <v>613985</v>
      </c>
      <c r="H13" s="4"/>
    </row>
    <row r="14" spans="1:8" ht="34.5" customHeight="1">
      <c r="A14" s="1" t="s">
        <v>17</v>
      </c>
      <c r="B14" s="3">
        <f>B13+B4</f>
        <v>814161</v>
      </c>
      <c r="C14" s="16"/>
      <c r="D14" s="1" t="s">
        <v>30</v>
      </c>
      <c r="E14" s="3">
        <f>E12+E13</f>
        <v>814161</v>
      </c>
      <c r="F14" s="8">
        <f>SUM(F4:F11)</f>
        <v>0.9999999999999999</v>
      </c>
      <c r="G14" s="3">
        <f>G12+G13</f>
        <v>814161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19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2015-05-14T03:25:25Z</dcterms:modified>
  <cp:category/>
  <cp:version/>
  <cp:contentType/>
  <cp:contentStatus/>
</cp:coreProperties>
</file>