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2-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<sst xmlns="http://schemas.openxmlformats.org/spreadsheetml/2006/main" count="37" uniqueCount="34">
  <si>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(2688</t>
    </r>
    <r>
      <rPr>
        <sz val="12"/>
        <rFont val="標楷體"/>
        <family val="4"/>
      </rPr>
      <t>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246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30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</si>
  <si>
    <t>截止本月底止累計數</t>
  </si>
  <si>
    <t xml:space="preserve">   嘉義縣太保市安東國民小學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</si>
  <si>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</si>
  <si>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</si>
  <si>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</si>
  <si>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</si>
  <si>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</si>
  <si>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</si>
  <si>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</si>
  <si>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</si>
  <si>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</si>
  <si>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</si>
  <si>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</si>
  <si>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</si>
  <si>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</si>
  <si>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</si>
  <si>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</si>
  <si>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</si>
  <si>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</si>
  <si>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</si>
  <si>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</si>
  <si>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</si>
  <si>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</si>
  <si>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</si>
  <si>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</si>
  <si>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</si>
  <si>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</si>
  <si>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</si>
  <si>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</si>
  <si>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</si>
  <si>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</si>
  <si>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</si>
  <si>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102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01</t>
    </r>
    <r>
      <rPr>
        <sz val="18"/>
        <rFont val="標楷體"/>
        <family val="4"/>
      </rPr>
      <t>月份學校午餐費收支結算表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</si>
</sst>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4">
        <row r="4">
          <cell r="P4">
            <v>93578</v>
          </cell>
        </row>
        <row r="48">
          <cell r="G48">
            <v>5044</v>
          </cell>
          <cell r="H48">
            <v>60409</v>
          </cell>
          <cell r="I48">
            <v>840</v>
          </cell>
          <cell r="J48">
            <v>1373</v>
          </cell>
          <cell r="K48">
            <v>20772</v>
          </cell>
          <cell r="L48">
            <v>3556</v>
          </cell>
          <cell r="M48">
            <v>0</v>
          </cell>
          <cell r="N48">
            <v>0</v>
          </cell>
        </row>
        <row r="49">
          <cell r="G49">
            <v>74359</v>
          </cell>
          <cell r="H49">
            <v>372589</v>
          </cell>
          <cell r="I49">
            <v>5930</v>
          </cell>
          <cell r="J49">
            <v>14832</v>
          </cell>
          <cell r="K49">
            <v>153118</v>
          </cell>
          <cell r="L49">
            <v>75232</v>
          </cell>
          <cell r="M49">
            <v>4890</v>
          </cell>
          <cell r="N49">
            <v>35281</v>
          </cell>
          <cell r="P49">
            <v>17814</v>
          </cell>
        </row>
        <row r="52">
          <cell r="F52">
            <v>16080</v>
          </cell>
          <cell r="G52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J11" sqref="J11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2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6" t="s">
        <v>3</v>
      </c>
      <c r="B2" s="16"/>
      <c r="C2" s="16"/>
      <c r="D2" s="16" t="s">
        <v>4</v>
      </c>
      <c r="E2" s="16"/>
      <c r="F2" s="16"/>
      <c r="G2" s="16" t="s">
        <v>1</v>
      </c>
      <c r="H2" s="16"/>
    </row>
    <row r="3" spans="1:8" ht="34.5" customHeight="1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10</v>
      </c>
      <c r="G3" s="2" t="s">
        <v>9</v>
      </c>
      <c r="H3" s="1" t="s">
        <v>10</v>
      </c>
    </row>
    <row r="4" spans="1:8" ht="34.5" customHeight="1">
      <c r="A4" s="1" t="s">
        <v>11</v>
      </c>
      <c r="B4" s="3">
        <f>'[1]01分類帳'!P4</f>
        <v>93578</v>
      </c>
      <c r="C4" s="13" t="s">
        <v>0</v>
      </c>
      <c r="D4" s="1" t="s">
        <v>12</v>
      </c>
      <c r="E4" s="3">
        <f>'[1]01分類帳'!G48</f>
        <v>5044</v>
      </c>
      <c r="F4" s="4">
        <f>E4/(E12-E8)</f>
        <v>0.07082081379349077</v>
      </c>
      <c r="G4" s="3">
        <f>'[1]01分類帳'!G49</f>
        <v>74359</v>
      </c>
      <c r="H4" s="4">
        <f>G4/(G12-G8)</f>
        <v>0.12752073783297577</v>
      </c>
    </row>
    <row r="5" spans="1:8" ht="34.5" customHeight="1">
      <c r="A5" s="1" t="s">
        <v>13</v>
      </c>
      <c r="B5" s="3">
        <f>'[1]01分類帳'!F52</f>
        <v>16080</v>
      </c>
      <c r="C5" s="14"/>
      <c r="D5" s="1" t="s">
        <v>14</v>
      </c>
      <c r="E5" s="3">
        <f>'[1]01分類帳'!H48</f>
        <v>60409</v>
      </c>
      <c r="F5" s="4">
        <f>E5/(E12-E8)</f>
        <v>0.8481789334756115</v>
      </c>
      <c r="G5" s="3">
        <f>'[1]01分類帳'!H49</f>
        <v>372589</v>
      </c>
      <c r="H5" s="4">
        <f>G5/(G12-G8)</f>
        <v>0.6389653463393887</v>
      </c>
    </row>
    <row r="6" spans="1:8" ht="34.5" customHeight="1">
      <c r="A6" s="5" t="s">
        <v>15</v>
      </c>
      <c r="B6" s="3">
        <f>'[1]01分類帳'!G52</f>
        <v>150</v>
      </c>
      <c r="C6" s="14"/>
      <c r="D6" s="1" t="s">
        <v>16</v>
      </c>
      <c r="E6" s="3">
        <f>'[1]01分類帳'!I48</f>
        <v>840</v>
      </c>
      <c r="F6" s="4">
        <f>E6/(E12-E8)</f>
        <v>0.011794108561961192</v>
      </c>
      <c r="G6" s="3">
        <f>'[1]01分類帳'!I49</f>
        <v>5930</v>
      </c>
      <c r="H6" s="4">
        <f>G6/(G12-G8)</f>
        <v>0.01016955547209546</v>
      </c>
    </row>
    <row r="7" spans="1:8" ht="34.5" customHeight="1">
      <c r="A7" s="6" t="s">
        <v>17</v>
      </c>
      <c r="B7" s="3">
        <f>'[1]01分類帳'!J52</f>
        <v>0</v>
      </c>
      <c r="C7" s="14"/>
      <c r="D7" s="1" t="s">
        <v>18</v>
      </c>
      <c r="E7" s="3">
        <f>'[1]01分類帳'!J48</f>
        <v>1373</v>
      </c>
      <c r="F7" s="4">
        <f>E7/(E12-E8)</f>
        <v>0.019277751256634185</v>
      </c>
      <c r="G7" s="3">
        <f>'[1]01分類帳'!J49</f>
        <v>14832</v>
      </c>
      <c r="H7" s="4">
        <f>G7/(G12-G8)</f>
        <v>0.02543589321452274</v>
      </c>
    </row>
    <row r="8" spans="1:8" ht="34.5" customHeight="1">
      <c r="A8" s="6" t="s">
        <v>19</v>
      </c>
      <c r="B8" s="3">
        <f>'[1]01分類帳'!K52</f>
        <v>0</v>
      </c>
      <c r="C8" s="14"/>
      <c r="D8" s="1" t="s">
        <v>20</v>
      </c>
      <c r="E8" s="3">
        <f>'[1]01分類帳'!K48</f>
        <v>20772</v>
      </c>
      <c r="F8" s="4"/>
      <c r="G8" s="3">
        <f>'[1]01分類帳'!K49</f>
        <v>153118</v>
      </c>
      <c r="H8" s="4"/>
    </row>
    <row r="9" spans="1:8" ht="34.5" customHeight="1">
      <c r="A9" s="7" t="s">
        <v>21</v>
      </c>
      <c r="B9" s="3">
        <f>'[1]01分類帳'!L52</f>
        <v>0</v>
      </c>
      <c r="C9" s="14"/>
      <c r="D9" s="1" t="s">
        <v>22</v>
      </c>
      <c r="E9" s="3">
        <f>'[1]01分類帳'!L48</f>
        <v>3556</v>
      </c>
      <c r="F9" s="4">
        <f>E9/(E12-E8)</f>
        <v>0.04992839291230238</v>
      </c>
      <c r="G9" s="3">
        <f>'[1]01分類帳'!L49</f>
        <v>75232</v>
      </c>
      <c r="H9" s="4">
        <f>G9/(G12-G8)</f>
        <v>0.12901787475154902</v>
      </c>
    </row>
    <row r="10" spans="1:8" ht="34.5" customHeight="1">
      <c r="A10" s="1" t="s">
        <v>23</v>
      </c>
      <c r="B10" s="3">
        <f>'[1]01分類帳'!M52</f>
        <v>0</v>
      </c>
      <c r="C10" s="14"/>
      <c r="D10" s="1" t="s">
        <v>24</v>
      </c>
      <c r="E10" s="3">
        <f>'[1]01分類帳'!M48</f>
        <v>0</v>
      </c>
      <c r="F10" s="4">
        <f>E10/(E12-E8)</f>
        <v>0</v>
      </c>
      <c r="G10" s="3">
        <f>'[1]01分類帳'!M49</f>
        <v>4890</v>
      </c>
      <c r="H10" s="4">
        <f>G10/(G12-G8)</f>
        <v>0.008386024664173153</v>
      </c>
    </row>
    <row r="11" spans="1:8" ht="34.5" customHeight="1">
      <c r="A11" s="7"/>
      <c r="B11" s="3">
        <f>'[1]01分類帳'!N52</f>
        <v>0</v>
      </c>
      <c r="C11" s="14"/>
      <c r="D11" s="1" t="s">
        <v>25</v>
      </c>
      <c r="E11" s="3">
        <f>'[1]01分類帳'!N48</f>
        <v>0</v>
      </c>
      <c r="F11" s="4">
        <f>E11/(E12-E8)</f>
        <v>0</v>
      </c>
      <c r="G11" s="3">
        <f>'[1]01分類帳'!N49</f>
        <v>35281</v>
      </c>
      <c r="H11" s="4">
        <f>G11/(G12-G8)</f>
        <v>0.0605045677252951</v>
      </c>
    </row>
    <row r="12" spans="1:8" ht="34.5" customHeight="1">
      <c r="A12" s="1"/>
      <c r="B12" s="3"/>
      <c r="C12" s="14"/>
      <c r="D12" s="1" t="s">
        <v>26</v>
      </c>
      <c r="E12" s="3">
        <f>SUM(E4:E11)</f>
        <v>91994</v>
      </c>
      <c r="F12" s="4">
        <f>(E12-E8)/(E12-E8)</f>
        <v>1</v>
      </c>
      <c r="G12" s="3">
        <f>SUM(G4:G11)</f>
        <v>736231</v>
      </c>
      <c r="H12" s="4">
        <f>(G12-G8)/(G12-G8)</f>
        <v>1</v>
      </c>
    </row>
    <row r="13" spans="1:8" ht="34.5" customHeight="1">
      <c r="A13" s="1" t="s">
        <v>27</v>
      </c>
      <c r="B13" s="3">
        <f>SUM(B5:B11)</f>
        <v>16230</v>
      </c>
      <c r="C13" s="14"/>
      <c r="D13" s="1" t="s">
        <v>28</v>
      </c>
      <c r="E13" s="3">
        <f>'[1]01分類帳'!P49</f>
        <v>17814</v>
      </c>
      <c r="F13" s="4"/>
      <c r="G13" s="3">
        <f>E13</f>
        <v>17814</v>
      </c>
      <c r="H13" s="4"/>
    </row>
    <row r="14" spans="1:8" ht="34.5" customHeight="1">
      <c r="A14" s="1" t="s">
        <v>29</v>
      </c>
      <c r="B14" s="3">
        <f>B13+B4</f>
        <v>109808</v>
      </c>
      <c r="C14" s="15"/>
      <c r="D14" s="1" t="s">
        <v>29</v>
      </c>
      <c r="E14" s="3">
        <f>E12+E13</f>
        <v>109808</v>
      </c>
      <c r="F14" s="8">
        <f>SUM(F4:F11)</f>
        <v>1</v>
      </c>
      <c r="G14" s="3">
        <f>G12+G13</f>
        <v>754045</v>
      </c>
      <c r="H14" s="8">
        <f>SUM(H4:H11)</f>
        <v>1</v>
      </c>
    </row>
    <row r="15" spans="1:8" ht="39.75" customHeight="1">
      <c r="A15" s="1" t="s">
        <v>30</v>
      </c>
      <c r="B15" s="11" t="s">
        <v>31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32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2014-02-26T08:53:32Z</dcterms:modified>
  <cp:category/>
  <cp:version/>
  <cp:contentType/>
  <cp:contentStatus/>
</cp:coreProperties>
</file>