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1-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<sst xmlns="http://schemas.openxmlformats.org/spreadsheetml/2006/main" count="37" uniqueCount="34">
  <si>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</si>
  <si>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 xml:space="preserve">   嘉義縣太保市安東國民小學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</si>
  <si>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</si>
  <si>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</si>
  <si>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</si>
  <si>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</si>
  <si>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</si>
  <si>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</si>
  <si>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</si>
  <si>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</si>
  <si>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</si>
  <si>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r>
      <t>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</si>
  <si>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</si>
  <si>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</si>
  <si>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</si>
  <si>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</si>
  <si>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</si>
  <si>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</si>
  <si>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</si>
  <si>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</si>
  <si>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</si>
  <si>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水電</t>
    </r>
    <r>
      <rPr>
        <sz val="12"/>
        <rFont val="Times New Roman"/>
        <family val="1"/>
      </rPr>
      <t>)</t>
    </r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</si>
  <si>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</si>
  <si>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</si>
  <si>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</si>
  <si>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</si>
  <si>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</si>
  <si>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</si>
  <si>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</si>
  <si>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</si>
  <si>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</si>
  <si>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製表：王淑如        出納：崔倩筠        會計：王淑如       執行秘書：黃靜文        稽核：吳嘉政        校長：賴英杰    </t>
  </si>
  <si>
    <r>
      <t>101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月份學校午餐費收支結算表</t>
    </r>
  </si>
  <si>
    <r>
      <t>一、本月每人收午餐費</t>
    </r>
    <r>
      <rPr>
        <sz val="12"/>
        <rFont val="Times New Roman"/>
        <family val="1"/>
      </rPr>
      <t xml:space="preserve"> 670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1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(2688</t>
    </r>
    <r>
      <rPr>
        <sz val="12"/>
        <rFont val="標楷體"/>
        <family val="4"/>
      </rPr>
      <t>師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246 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30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</si>
</sst>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/>
    </xf>
    <xf numFmtId="176" fontId="6" fillId="0" borderId="1" xfId="15" applyNumberFormat="1" applyFont="1" applyBorder="1" applyAlignment="1">
      <alignment vertical="center"/>
    </xf>
    <xf numFmtId="10" fontId="6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8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8">
        <row r="4">
          <cell r="P4">
            <v>446483</v>
          </cell>
        </row>
        <row r="37">
          <cell r="G37">
            <v>7485</v>
          </cell>
          <cell r="H37">
            <v>80482</v>
          </cell>
          <cell r="I37">
            <v>900</v>
          </cell>
          <cell r="J37">
            <v>750</v>
          </cell>
          <cell r="K37">
            <v>31403</v>
          </cell>
          <cell r="L37">
            <v>1646</v>
          </cell>
          <cell r="M37">
            <v>600</v>
          </cell>
          <cell r="N37">
            <v>13262</v>
          </cell>
        </row>
        <row r="38">
          <cell r="G38">
            <v>14325</v>
          </cell>
          <cell r="H38">
            <v>139655</v>
          </cell>
          <cell r="I38">
            <v>900</v>
          </cell>
          <cell r="J38">
            <v>9655</v>
          </cell>
          <cell r="L38">
            <v>41963</v>
          </cell>
          <cell r="M38">
            <v>4890</v>
          </cell>
          <cell r="N38">
            <v>21667</v>
          </cell>
          <cell r="P38">
            <v>324815</v>
          </cell>
        </row>
        <row r="41">
          <cell r="F41">
            <v>4860</v>
          </cell>
          <cell r="K41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workbookViewId="0" topLeftCell="A1">
      <selection activeCell="J12" sqref="J12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8" width="10.625" style="0" customWidth="1"/>
  </cols>
  <sheetData>
    <row r="1" spans="1:8" ht="33" customHeight="1">
      <c r="A1" s="10" t="s">
        <v>1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6" t="s">
        <v>2</v>
      </c>
      <c r="B2" s="16"/>
      <c r="C2" s="16"/>
      <c r="D2" s="16" t="s">
        <v>3</v>
      </c>
      <c r="E2" s="16"/>
      <c r="F2" s="16"/>
      <c r="G2" s="16" t="s">
        <v>0</v>
      </c>
      <c r="H2" s="16"/>
    </row>
    <row r="3" spans="1:8" ht="34.5" customHeight="1">
      <c r="A3" s="1" t="s">
        <v>4</v>
      </c>
      <c r="B3" s="2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2" t="s">
        <v>8</v>
      </c>
      <c r="H3" s="1" t="s">
        <v>9</v>
      </c>
    </row>
    <row r="4" spans="1:8" ht="34.5" customHeight="1">
      <c r="A4" s="1" t="s">
        <v>10</v>
      </c>
      <c r="B4" s="3">
        <f>'[1]10分類帳'!P4</f>
        <v>446483</v>
      </c>
      <c r="C4" s="13" t="s">
        <v>33</v>
      </c>
      <c r="D4" s="1" t="s">
        <v>11</v>
      </c>
      <c r="E4" s="3">
        <f>'[1]10分類帳'!G37</f>
        <v>7485</v>
      </c>
      <c r="F4" s="4">
        <f>E4/(E12-E8)</f>
        <v>0.07927010082182497</v>
      </c>
      <c r="G4" s="3">
        <f>'[1]10分類帳'!G38</f>
        <v>14325</v>
      </c>
      <c r="H4" s="4">
        <f>G4/(G12-G8)</f>
        <v>0.061466177511746156</v>
      </c>
    </row>
    <row r="5" spans="1:8" ht="34.5" customHeight="1">
      <c r="A5" s="1" t="s">
        <v>12</v>
      </c>
      <c r="B5" s="3">
        <f>'[1]10分類帳'!F41</f>
        <v>4860</v>
      </c>
      <c r="C5" s="14"/>
      <c r="D5" s="1" t="s">
        <v>13</v>
      </c>
      <c r="E5" s="3">
        <f>'[1]10分類帳'!H37</f>
        <v>80482</v>
      </c>
      <c r="F5" s="4">
        <f>E5/(E12-E8)</f>
        <v>0.8523468609675506</v>
      </c>
      <c r="G5" s="3">
        <f>'[1]10分類帳'!H38</f>
        <v>139655</v>
      </c>
      <c r="H5" s="4">
        <f>G5/(G12-G8)</f>
        <v>0.599236231790779</v>
      </c>
    </row>
    <row r="6" spans="1:8" ht="34.5" customHeight="1">
      <c r="A6" s="5" t="s">
        <v>14</v>
      </c>
      <c r="B6" s="3">
        <f>'[1]10分類帳'!G41</f>
        <v>0</v>
      </c>
      <c r="C6" s="14"/>
      <c r="D6" s="1" t="s">
        <v>15</v>
      </c>
      <c r="E6" s="3">
        <f>'[1]10分類帳'!I37</f>
        <v>900</v>
      </c>
      <c r="F6" s="4">
        <f>E6/(E12-E8)</f>
        <v>0.009531475048716428</v>
      </c>
      <c r="G6" s="3">
        <f>'[1]10分類帳'!I38</f>
        <v>900</v>
      </c>
      <c r="H6" s="4">
        <f>G6/(G12-G8)</f>
        <v>0.003861749372465727</v>
      </c>
    </row>
    <row r="7" spans="1:8" ht="34.5" customHeight="1">
      <c r="A7" s="6" t="s">
        <v>16</v>
      </c>
      <c r="B7" s="3">
        <f>'[1]10分類帳'!H41</f>
        <v>0</v>
      </c>
      <c r="C7" s="14"/>
      <c r="D7" s="1" t="s">
        <v>17</v>
      </c>
      <c r="E7" s="3">
        <f>'[1]10分類帳'!J37</f>
        <v>750</v>
      </c>
      <c r="F7" s="4">
        <f>E7/(E12-E8)</f>
        <v>0.007942895873930357</v>
      </c>
      <c r="G7" s="3">
        <f>'[1]10分類帳'!J38</f>
        <v>9655</v>
      </c>
      <c r="H7" s="4">
        <f>G7/(G12-G8)</f>
        <v>0.041427989101285104</v>
      </c>
    </row>
    <row r="8" spans="1:8" ht="34.5" customHeight="1">
      <c r="A8" s="6" t="s">
        <v>18</v>
      </c>
      <c r="B8" s="3">
        <f>'[1]10分類帳'!I41</f>
        <v>0</v>
      </c>
      <c r="C8" s="14"/>
      <c r="D8" s="1" t="s">
        <v>19</v>
      </c>
      <c r="E8" s="3">
        <f>'[1]10分類帳'!K37</f>
        <v>31403</v>
      </c>
      <c r="F8" s="4"/>
      <c r="G8" s="3">
        <f>'[1]10分類帳'!K37</f>
        <v>31403</v>
      </c>
      <c r="H8" s="4"/>
    </row>
    <row r="9" spans="1:8" ht="34.5" customHeight="1">
      <c r="A9" s="7" t="s">
        <v>20</v>
      </c>
      <c r="B9" s="3">
        <f>'[1]10分類帳'!J41</f>
        <v>0</v>
      </c>
      <c r="C9" s="14"/>
      <c r="D9" s="1" t="s">
        <v>21</v>
      </c>
      <c r="E9" s="3">
        <f>'[1]10分類帳'!L37</f>
        <v>1646</v>
      </c>
      <c r="F9" s="4">
        <f>E9/(E12-E8)</f>
        <v>0.017432008811319157</v>
      </c>
      <c r="G9" s="3">
        <f>'[1]10分類帳'!L38</f>
        <v>41963</v>
      </c>
      <c r="H9" s="4">
        <f>G9/(G12-G8)</f>
        <v>0.18005620990753254</v>
      </c>
    </row>
    <row r="10" spans="1:8" ht="34.5" customHeight="1">
      <c r="A10" s="1" t="s">
        <v>22</v>
      </c>
      <c r="B10" s="3">
        <f>'[1]10分類帳'!K41</f>
        <v>10000</v>
      </c>
      <c r="C10" s="14"/>
      <c r="D10" s="1" t="s">
        <v>23</v>
      </c>
      <c r="E10" s="3">
        <f>'[1]10分類帳'!M37</f>
        <v>600</v>
      </c>
      <c r="F10" s="4">
        <f>E10/(E12-E8)</f>
        <v>0.0063543166991442855</v>
      </c>
      <c r="G10" s="3">
        <f>'[1]10分類帳'!M38</f>
        <v>4890</v>
      </c>
      <c r="H10" s="4">
        <f>G10/(G12-G8)</f>
        <v>0.020982171590397117</v>
      </c>
    </row>
    <row r="11" spans="1:8" ht="34.5" customHeight="1">
      <c r="A11" s="7"/>
      <c r="B11" s="3">
        <f>'[1]10分類帳'!L41</f>
        <v>0</v>
      </c>
      <c r="C11" s="14"/>
      <c r="D11" s="1" t="s">
        <v>24</v>
      </c>
      <c r="E11" s="3">
        <f>'[1]10分類帳'!N37</f>
        <v>13262</v>
      </c>
      <c r="F11" s="4">
        <f>E11/(E12-E8)</f>
        <v>0.14045158010675252</v>
      </c>
      <c r="G11" s="3">
        <f>'[1]10分類帳'!N38</f>
        <v>21667</v>
      </c>
      <c r="H11" s="4">
        <f>G11/(G12-G8)</f>
        <v>0.09296947072579434</v>
      </c>
    </row>
    <row r="12" spans="1:8" ht="34.5" customHeight="1">
      <c r="A12" s="1"/>
      <c r="B12" s="3"/>
      <c r="C12" s="14"/>
      <c r="D12" s="1" t="s">
        <v>25</v>
      </c>
      <c r="E12" s="3">
        <v>125827</v>
      </c>
      <c r="F12" s="4">
        <f>(E12-E8)/(E12-E8)</f>
        <v>1</v>
      </c>
      <c r="G12" s="3">
        <f>SUM(G4:G11)</f>
        <v>264458</v>
      </c>
      <c r="H12" s="4">
        <f>(G12-G8)/(G12-G8)</f>
        <v>1</v>
      </c>
    </row>
    <row r="13" spans="1:8" ht="34.5" customHeight="1">
      <c r="A13" s="1" t="s">
        <v>26</v>
      </c>
      <c r="B13" s="3">
        <f>SUM(B5:B11)</f>
        <v>14860</v>
      </c>
      <c r="C13" s="14"/>
      <c r="D13" s="1" t="s">
        <v>27</v>
      </c>
      <c r="E13" s="3">
        <f>'[1]10分類帳'!P38</f>
        <v>324815</v>
      </c>
      <c r="F13" s="4"/>
      <c r="G13" s="3">
        <f>E13</f>
        <v>324815</v>
      </c>
      <c r="H13" s="4"/>
    </row>
    <row r="14" spans="1:8" ht="34.5" customHeight="1">
      <c r="A14" s="1" t="s">
        <v>28</v>
      </c>
      <c r="B14" s="3">
        <f>B13+B4</f>
        <v>461343</v>
      </c>
      <c r="C14" s="15"/>
      <c r="D14" s="1" t="s">
        <v>28</v>
      </c>
      <c r="E14" s="3">
        <f>E12+E13</f>
        <v>450642</v>
      </c>
      <c r="F14" s="8">
        <f>SUM(F4:F11)</f>
        <v>1.1133292383292384</v>
      </c>
      <c r="G14" s="3">
        <f>G12+G13</f>
        <v>589273</v>
      </c>
      <c r="H14" s="8">
        <f>SUM(H4:H11)</f>
        <v>1</v>
      </c>
    </row>
    <row r="15" spans="1:8" ht="39.75" customHeight="1">
      <c r="A15" s="1" t="s">
        <v>29</v>
      </c>
      <c r="B15" s="11" t="s">
        <v>30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31</v>
      </c>
      <c r="B16" s="12"/>
      <c r="C16" s="12"/>
      <c r="D16" s="12"/>
      <c r="E16" s="12"/>
      <c r="F16" s="12"/>
      <c r="G16" s="12"/>
      <c r="H16" s="12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4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2014-02-26T06:12:13Z</dcterms:created>
  <dcterms:modified xsi:type="dcterms:W3CDTF">2014-02-26T08:51:57Z</dcterms:modified>
  <cp:category/>
  <cp:version/>
  <cp:contentType/>
  <cp:contentStatus/>
</cp:coreProperties>
</file>